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１島田卓球協会主催卓球大会\２会長杯（中学）\4令和４年度\"/>
    </mc:Choice>
  </mc:AlternateContent>
  <bookViews>
    <workbookView xWindow="0" yWindow="0" windowWidth="20490" windowHeight="6840" tabRatio="848"/>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G14" i="1" l="1"/>
  <c r="G15" i="1"/>
  <c r="G16" i="1"/>
  <c r="G17" i="1"/>
  <c r="G18" i="1"/>
  <c r="G19" i="1"/>
  <c r="G20" i="1"/>
  <c r="G21" i="1"/>
  <c r="G22" i="1"/>
  <c r="G23" i="1"/>
  <c r="G24" i="1"/>
  <c r="G25" i="1"/>
  <c r="G26" i="1"/>
  <c r="G27" i="1"/>
  <c r="G28" i="1"/>
  <c r="G29" i="1"/>
  <c r="G30" i="1"/>
  <c r="G31" i="1"/>
  <c r="G32"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G13" i="1"/>
  <c r="F13" i="1"/>
  <c r="E13" i="1"/>
  <c r="D13" i="1"/>
  <c r="C13" i="1"/>
  <c r="B3" i="5" l="1"/>
  <c r="C33" i="1" l="1"/>
  <c r="A1" i="1"/>
  <c r="A3" i="1"/>
  <c r="H6" i="4"/>
  <c r="H7" i="4"/>
  <c r="H8" i="4"/>
  <c r="H9" i="4"/>
  <c r="H10" i="4"/>
  <c r="E11" i="1" s="1"/>
  <c r="H11" i="4"/>
  <c r="H12" i="4"/>
  <c r="H13" i="4"/>
  <c r="H14" i="4"/>
  <c r="H5" i="4"/>
  <c r="B9" i="1" l="1"/>
  <c r="B13" i="1" s="1"/>
  <c r="E33" i="1"/>
  <c r="F33" i="1" s="1"/>
  <c r="F2" i="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<sst xmlns="http://schemas.openxmlformats.org/spreadsheetml/2006/main" count="207" uniqueCount="68">
  <si>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</si>
  <si>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</si>
  <si>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</si>
  <si>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</si>
  <si>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</si>
  <si>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</si>
  <si>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</si>
  <si>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</si>
  <si>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</si>
  <si>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</si>
  <si>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</si>
  <si>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</si>
  <si>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</si>
  <si>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</si>
  <si>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</si>
  <si>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⑤申込責任者の印を必ず確認してください。</t>
    <rPh sb="1" eb="3">
      <t>モウシコミ</t>
    </rPh>
    <rPh sb="3" eb="6">
      <t>セキニンシャ</t>
    </rPh>
    <rPh sb="7" eb="8">
      <t>イン</t>
    </rPh>
    <rPh sb="9" eb="10">
      <t>カナラ</t>
    </rPh>
    <rPh sb="11" eb="13">
      <t>カクニン</t>
    </rPh>
    <phoneticPr fontId="2"/>
  </si>
  <si>
    <t>⑥用紙と一緒にエクセル形式のファイルでのメール送信もお願いします。（ファイル名　○○中学　カデット男子）</t>
    <rPh sb="1" eb="3">
      <t>ヨウシ</t>
    </rPh>
    <rPh sb="4" eb="6">
      <t>イッショ</t>
    </rPh>
    <rPh sb="11" eb="13">
      <t>ケイシキ</t>
    </rPh>
    <rPh sb="23" eb="25">
      <t>ソウシン</t>
    </rPh>
    <rPh sb="27" eb="28">
      <t>ネガ</t>
    </rPh>
    <rPh sb="38" eb="39">
      <t>メイ</t>
    </rPh>
    <rPh sb="42" eb="44">
      <t>チュウガク</t>
    </rPh>
    <rPh sb="49" eb="51">
      <t>ダンシ</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</si>
  <si>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</si>
  <si>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</si>
  <si>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</si>
  <si>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</si>
  <si>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</si>
  <si>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</si>
  <si>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</si>
  <si>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</si>
  <si>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</si>
  <si>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</si>
  <si>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</si>
  <si>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</si>
  <si>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</si>
  <si>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</si>
  <si>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</si>
  <si>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</si>
  <si>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</si>
  <si>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</si>
  <si>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</si>
  <si>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</si>
  <si>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</si>
  <si>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</si>
  <si>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女子</t>
    <rPh sb="0" eb="2">
      <t>ジョシ</t>
    </rPh>
    <phoneticPr fontId="2"/>
  </si>
  <si>
    <t>中学生</t>
    <rPh sb="0" eb="3">
      <t>チュウガクセイ</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</si>
  <si>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</si>
  <si>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</si>
  <si>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</si>
  <si>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</si>
  <si>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</si>
  <si>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</si>
  <si>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</si>
  <si>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</si>
  <si>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</si>
  <si>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</si>
  <si>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</si>
  <si>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</si>
  <si>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</si>
  <si>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</si>
  <si>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</si>
  <si>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</si>
  <si>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</si>
  <si>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</si>
  <si>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</si>
  <si>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中</t>
    <phoneticPr fontId="2"/>
  </si>
  <si>
    <t>令和４年度</t>
    <rPh sb="0" eb="2">
      <t>レイワ</t>
    </rPh>
    <rPh sb="3" eb="5">
      <t>ネンド</t>
    </rPh>
    <phoneticPr fontId="2"/>
  </si>
  <si>
    <t>会長杯争奪卓球大会</t>
    <rPh sb="0" eb="2">
      <t>カイチョウ</t>
    </rPh>
    <rPh sb="2" eb="3">
      <t>ハイ</t>
    </rPh>
    <rPh sb="3" eb="5">
      <t>ソウダツ</t>
    </rPh>
    <rPh sb="5" eb="7">
      <t>タッキュウ</t>
    </rPh>
    <rPh sb="7" eb="9">
      <t>タイカイ</t>
    </rPh>
    <phoneticPr fontId="2"/>
  </si>
  <si>
    <t>島田卓球協会</t>
    <rPh sb="0" eb="2">
      <t>シマダ</t>
    </rPh>
    <rPh sb="2" eb="4">
      <t>タッキュウ</t>
    </rPh>
    <rPh sb="4" eb="6">
      <t>キョウカイ</t>
    </rPh>
    <phoneticPr fontId="2"/>
  </si>
  <si>
    <t>中　年</t>
    <rPh sb="2" eb="3">
      <t>ネン</t>
    </rPh>
    <phoneticPr fontId="2"/>
  </si>
  <si>
    <t>中学校</t>
    <rPh sb="0" eb="3">
      <t>チュウガッコウ</t>
    </rPh>
    <phoneticPr fontId="2"/>
  </si>
  <si>
    <t>※この申込書をメール送信してください。メールアドレスはsidahaibaratabletennis@gmail.com</t>
    <rPh sb="3" eb="5">
      <t>モウシコ</t>
    </rPh>
    <rPh sb="5" eb="6">
      <t>ショ</t>
    </rPh>
    <rPh sb="10" eb="12">
      <t>ソウシン</t>
    </rPh>
    <phoneticPr fontId="2"/>
  </si>
  <si>
    <t>登録番号</t>
    <rPh sb="0" eb="2">
      <t>トウロク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</si>
</sst>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0" fontId="7" fillId="0" borderId="11" xfId="0" applyFont="1" applyBorder="1" applyAlignment="1">
      <alignment horizontal="center" vertical="top"/>
    </xf>
    <xf numFmtId="0" fontId="7" fillId="0" borderId="15" xfId="0" applyFont="1" applyBorder="1" applyAlignment="1">
      <alignment horizontal="center" vertical="center" shrinkToFit="1"/>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7" fillId="0" borderId="3" xfId="0" applyFont="1" applyBorder="1" applyAlignment="1">
      <alignment vertical="center"/>
    </xf>
    <xf numFmtId="0" fontId="14" fillId="0" borderId="1" xfId="0" applyFont="1" applyBorder="1" applyAlignment="1">
      <alignment vertical="center" wrapText="1"/>
    </xf>
    <xf numFmtId="0" fontId="14" fillId="0" borderId="4"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shrinkToFit="1"/>
    </xf>
    <xf numFmtId="0" fontId="4" fillId="0" borderId="0" xfId="0" applyFont="1">
      <alignment vertical="center"/>
    </xf>
    <xf numFmtId="0" fontId="15" fillId="0" borderId="1" xfId="0" applyFont="1" applyBorder="1" applyAlignment="1">
      <alignment vertical="center"/>
    </xf>
    <xf numFmtId="0" fontId="15" fillId="0" borderId="3" xfId="0" applyFont="1" applyBorder="1" applyAlignment="1">
      <alignment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cellXfs>
  <cellStyles count="1">
    <cellStyle name="標準"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tabSelected="1" view="pageBreakPreview" zoomScaleSheetLayoutView="100" workbookViewId="0">
      <pane xSplit="1" ySplit="4" topLeftCell="B5" activePane="bottomRight" state="frozen"/>
      <selection pane="topRight" activeCell="B1" sqref="B1"/>
      <selection pane="bottomLeft" activeCell="A6" sqref="A6"/>
      <selection pane="bottomRight" activeCell="K23" sqref="K23"/>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24</v>
      </c>
      <c r="B3" s="27">
        <f>COUNTA($C$5:$C$104)</f>
        <v>0</v>
      </c>
    </row>
    <row r="4" spans="1:7" ht="15" thickBot="1" x14ac:dyDescent="0.2">
      <c r="A4" s="29" t="s">
        <v>20</v>
      </c>
      <c r="B4" s="29" t="s">
        <v>1</v>
      </c>
      <c r="C4" s="30" t="s">
        <v>21</v>
      </c>
      <c r="D4" s="30" t="s">
        <v>22</v>
      </c>
      <c r="E4" s="30" t="s">
        <v>8</v>
      </c>
      <c r="F4" s="30" t="s">
        <v>23</v>
      </c>
      <c r="G4" s="30" t="s">
        <v>59</v>
      </c>
    </row>
    <row r="5" spans="1:7" ht="15.75" thickBot="1" x14ac:dyDescent="0.2">
      <c r="A5" s="20">
        <v>1</v>
      </c>
      <c r="B5" s="63" t="s">
        <v>60</v>
      </c>
      <c r="C5" s="56"/>
      <c r="D5" s="56"/>
      <c r="E5" s="64" t="s">
        <v>60</v>
      </c>
      <c r="F5" s="57"/>
    </row>
    <row r="6" spans="1:7" ht="15.75" thickBot="1" x14ac:dyDescent="0.2">
      <c r="A6" s="20">
        <v>2</v>
      </c>
      <c r="B6" s="63" t="s">
        <v>60</v>
      </c>
      <c r="C6" s="56"/>
      <c r="D6" s="56"/>
      <c r="E6" s="64" t="s">
        <v>60</v>
      </c>
      <c r="F6" s="57"/>
    </row>
    <row r="7" spans="1:7" ht="15.75" thickBot="1" x14ac:dyDescent="0.2">
      <c r="A7" s="20">
        <v>3</v>
      </c>
      <c r="B7" s="63" t="s">
        <v>60</v>
      </c>
      <c r="C7" s="56"/>
      <c r="D7" s="56"/>
      <c r="E7" s="64" t="s">
        <v>60</v>
      </c>
      <c r="F7" s="57"/>
    </row>
    <row r="8" spans="1:7" ht="15.75" thickBot="1" x14ac:dyDescent="0.2">
      <c r="A8" s="20">
        <v>4</v>
      </c>
      <c r="B8" s="63" t="s">
        <v>60</v>
      </c>
      <c r="C8" s="56"/>
      <c r="D8" s="56"/>
      <c r="E8" s="64" t="s">
        <v>60</v>
      </c>
      <c r="F8" s="57"/>
    </row>
    <row r="9" spans="1:7" ht="15.75" thickBot="1" x14ac:dyDescent="0.2">
      <c r="A9" s="20">
        <v>5</v>
      </c>
      <c r="B9" s="63" t="s">
        <v>60</v>
      </c>
      <c r="C9" s="56"/>
      <c r="D9" s="56"/>
      <c r="E9" s="64" t="s">
        <v>60</v>
      </c>
      <c r="F9" s="57"/>
    </row>
    <row r="10" spans="1:7" ht="15.75" thickBot="1" x14ac:dyDescent="0.2">
      <c r="A10" s="20">
        <v>6</v>
      </c>
      <c r="B10" s="63" t="s">
        <v>60</v>
      </c>
      <c r="C10" s="56"/>
      <c r="D10" s="56"/>
      <c r="E10" s="64" t="s">
        <v>60</v>
      </c>
      <c r="F10" s="57"/>
    </row>
    <row r="11" spans="1:7" ht="15.75" thickBot="1" x14ac:dyDescent="0.2">
      <c r="A11" s="20">
        <v>7</v>
      </c>
      <c r="B11" s="63" t="s">
        <v>60</v>
      </c>
      <c r="C11" s="56"/>
      <c r="D11" s="56"/>
      <c r="E11" s="64" t="s">
        <v>60</v>
      </c>
      <c r="F11" s="57"/>
    </row>
    <row r="12" spans="1:7" ht="15.75" thickBot="1" x14ac:dyDescent="0.2">
      <c r="A12" s="20">
        <v>8</v>
      </c>
      <c r="B12" s="63" t="s">
        <v>60</v>
      </c>
      <c r="C12" s="56"/>
      <c r="D12" s="56"/>
      <c r="E12" s="64" t="s">
        <v>60</v>
      </c>
      <c r="F12" s="57"/>
    </row>
    <row r="13" spans="1:7" ht="15.75" thickBot="1" x14ac:dyDescent="0.2">
      <c r="A13" s="20">
        <v>9</v>
      </c>
      <c r="B13" s="63" t="s">
        <v>60</v>
      </c>
      <c r="C13" s="56"/>
      <c r="D13" s="56"/>
      <c r="E13" s="64" t="s">
        <v>60</v>
      </c>
      <c r="F13" s="57"/>
    </row>
    <row r="14" spans="1:7" ht="15.75" thickBot="1" x14ac:dyDescent="0.2">
      <c r="A14" s="20">
        <v>10</v>
      </c>
      <c r="B14" s="63" t="s">
        <v>60</v>
      </c>
      <c r="C14" s="56"/>
      <c r="D14" s="56"/>
      <c r="E14" s="64" t="s">
        <v>60</v>
      </c>
      <c r="F14" s="57"/>
    </row>
    <row r="15" spans="1:7" ht="15.75" thickBot="1" x14ac:dyDescent="0.2">
      <c r="A15" s="20">
        <v>11</v>
      </c>
      <c r="B15" s="63" t="s">
        <v>60</v>
      </c>
      <c r="C15" s="56"/>
      <c r="D15" s="56"/>
      <c r="E15" s="64" t="s">
        <v>60</v>
      </c>
      <c r="F15" s="57"/>
    </row>
    <row r="16" spans="1:7" ht="15.75" thickBot="1" x14ac:dyDescent="0.2">
      <c r="A16" s="20">
        <v>12</v>
      </c>
      <c r="B16" s="63" t="s">
        <v>60</v>
      </c>
      <c r="C16" s="56"/>
      <c r="D16" s="56"/>
      <c r="E16" s="64" t="s">
        <v>60</v>
      </c>
      <c r="F16" s="57"/>
    </row>
    <row r="17" spans="1:6" ht="15.75" thickBot="1" x14ac:dyDescent="0.2">
      <c r="A17" s="20">
        <v>13</v>
      </c>
      <c r="B17" s="63" t="s">
        <v>60</v>
      </c>
      <c r="C17" s="56"/>
      <c r="D17" s="56"/>
      <c r="E17" s="64" t="s">
        <v>60</v>
      </c>
      <c r="F17" s="57"/>
    </row>
    <row r="18" spans="1:6" ht="15.75" thickBot="1" x14ac:dyDescent="0.2">
      <c r="A18" s="20">
        <v>14</v>
      </c>
      <c r="B18" s="63" t="s">
        <v>60</v>
      </c>
      <c r="C18" s="56"/>
      <c r="D18" s="56"/>
      <c r="E18" s="64" t="s">
        <v>60</v>
      </c>
      <c r="F18" s="57"/>
    </row>
    <row r="19" spans="1:6" ht="15.75" thickBot="1" x14ac:dyDescent="0.2">
      <c r="A19" s="20">
        <v>15</v>
      </c>
      <c r="B19" s="63" t="s">
        <v>60</v>
      </c>
      <c r="C19" s="56"/>
      <c r="D19" s="56"/>
      <c r="E19" s="64" t="s">
        <v>60</v>
      </c>
      <c r="F19" s="57"/>
    </row>
    <row r="20" spans="1:6" ht="15.75" thickBot="1" x14ac:dyDescent="0.2">
      <c r="A20" s="20">
        <v>16</v>
      </c>
      <c r="B20" s="63" t="s">
        <v>60</v>
      </c>
      <c r="C20" s="56"/>
      <c r="D20" s="56"/>
      <c r="E20" s="64" t="s">
        <v>60</v>
      </c>
      <c r="F20" s="57"/>
    </row>
    <row r="21" spans="1:6" ht="15.75" thickBot="1" x14ac:dyDescent="0.2">
      <c r="A21" s="20">
        <v>17</v>
      </c>
      <c r="B21" s="55"/>
      <c r="C21" s="56"/>
      <c r="D21" s="56"/>
      <c r="E21" s="56"/>
      <c r="F21" s="57"/>
    </row>
    <row r="22" spans="1:6" ht="15.75" thickBot="1" x14ac:dyDescent="0.2">
      <c r="A22" s="20">
        <v>18</v>
      </c>
      <c r="B22" s="55"/>
      <c r="C22" s="56"/>
      <c r="D22" s="56"/>
      <c r="E22" s="56"/>
      <c r="F22" s="57"/>
    </row>
    <row r="23" spans="1:6" ht="15.75" thickBot="1" x14ac:dyDescent="0.2">
      <c r="A23" s="20">
        <v>19</v>
      </c>
      <c r="B23" s="55"/>
      <c r="C23" s="56"/>
      <c r="D23" s="56"/>
      <c r="E23" s="56"/>
      <c r="F23" s="57"/>
    </row>
    <row r="24" spans="1:6" ht="15.75" thickBot="1" x14ac:dyDescent="0.2">
      <c r="A24" s="20">
        <v>20</v>
      </c>
      <c r="B24" s="55"/>
      <c r="C24" s="56"/>
      <c r="D24" s="56"/>
      <c r="E24" s="56"/>
      <c r="F24" s="57"/>
    </row>
    <row r="25" spans="1:6" ht="15.75" thickBot="1" x14ac:dyDescent="0.2">
      <c r="A25" s="20">
        <v>21</v>
      </c>
      <c r="B25" s="55"/>
      <c r="C25" s="56"/>
      <c r="D25" s="56"/>
      <c r="E25" s="56"/>
      <c r="F25" s="57"/>
    </row>
    <row r="26" spans="1:6" ht="15.75" thickBot="1" x14ac:dyDescent="0.2">
      <c r="A26" s="20">
        <v>22</v>
      </c>
      <c r="B26" s="55"/>
      <c r="C26" s="56"/>
      <c r="D26" s="56"/>
      <c r="E26" s="56"/>
      <c r="F26" s="57"/>
    </row>
    <row r="27" spans="1:6" ht="15.75" thickBot="1" x14ac:dyDescent="0.2">
      <c r="A27" s="20">
        <v>23</v>
      </c>
      <c r="B27" s="55"/>
      <c r="C27" s="56"/>
      <c r="D27" s="56"/>
      <c r="E27" s="56"/>
      <c r="F27" s="57"/>
    </row>
    <row r="28" spans="1:6" ht="15.75" thickBot="1" x14ac:dyDescent="0.2">
      <c r="A28" s="20">
        <v>24</v>
      </c>
      <c r="B28" s="55"/>
      <c r="C28" s="56"/>
      <c r="D28" s="56"/>
      <c r="E28" s="56"/>
      <c r="F28" s="57"/>
    </row>
    <row r="29" spans="1:6" ht="15.75" thickBot="1" x14ac:dyDescent="0.2">
      <c r="A29" s="20">
        <v>25</v>
      </c>
      <c r="B29" s="55"/>
      <c r="C29" s="56"/>
      <c r="D29" s="56"/>
      <c r="E29" s="56"/>
      <c r="F29" s="57"/>
    </row>
    <row r="30" spans="1:6" ht="15.75" thickBot="1" x14ac:dyDescent="0.2">
      <c r="A30" s="20">
        <v>26</v>
      </c>
      <c r="B30" s="55"/>
      <c r="C30" s="56"/>
      <c r="D30" s="56"/>
      <c r="E30" s="56"/>
      <c r="F30" s="57"/>
    </row>
    <row r="31" spans="1:6" ht="15.75" thickBot="1" x14ac:dyDescent="0.2">
      <c r="A31" s="20">
        <v>27</v>
      </c>
      <c r="B31" s="55"/>
      <c r="C31" s="56"/>
      <c r="D31" s="56"/>
      <c r="E31" s="56"/>
      <c r="F31" s="57"/>
    </row>
    <row r="32" spans="1:6" ht="15.75" thickBot="1" x14ac:dyDescent="0.2">
      <c r="A32" s="20">
        <v>28</v>
      </c>
      <c r="B32" s="55"/>
      <c r="C32" s="56"/>
      <c r="D32" s="56"/>
      <c r="E32" s="56"/>
      <c r="F32" s="57"/>
    </row>
    <row r="33" spans="1:6" ht="15.75" thickBot="1" x14ac:dyDescent="0.2">
      <c r="A33" s="20">
        <v>29</v>
      </c>
      <c r="B33" s="55"/>
      <c r="C33" s="56"/>
      <c r="D33" s="56"/>
      <c r="E33" s="56"/>
      <c r="F33" s="57"/>
    </row>
    <row r="34" spans="1:6" ht="15.75" thickBot="1" x14ac:dyDescent="0.2">
      <c r="A34" s="20">
        <v>30</v>
      </c>
      <c r="B34" s="55"/>
      <c r="C34" s="56"/>
      <c r="D34" s="56"/>
      <c r="E34" s="56"/>
      <c r="F34" s="57"/>
    </row>
    <row r="35" spans="1:6" ht="15.75" thickBot="1" x14ac:dyDescent="0.2">
      <c r="A35" s="20">
        <v>31</v>
      </c>
      <c r="B35" s="55"/>
      <c r="C35" s="56"/>
      <c r="D35" s="56"/>
      <c r="E35" s="56"/>
      <c r="F35" s="57"/>
    </row>
    <row r="36" spans="1:6" ht="15.75" thickBot="1" x14ac:dyDescent="0.2">
      <c r="A36" s="20">
        <v>32</v>
      </c>
      <c r="B36" s="55"/>
      <c r="C36" s="56"/>
      <c r="D36" s="56"/>
      <c r="E36" s="56"/>
      <c r="F36" s="57"/>
    </row>
    <row r="37" spans="1:6" ht="15.75" thickBot="1" x14ac:dyDescent="0.2">
      <c r="A37" s="20">
        <v>33</v>
      </c>
      <c r="B37" s="55"/>
      <c r="C37" s="56"/>
      <c r="D37" s="56"/>
      <c r="E37" s="56"/>
      <c r="F37" s="57"/>
    </row>
    <row r="38" spans="1:6" ht="15.75" thickBot="1" x14ac:dyDescent="0.2">
      <c r="A38" s="20">
        <v>34</v>
      </c>
      <c r="B38" s="55"/>
      <c r="C38" s="56"/>
      <c r="D38" s="56"/>
      <c r="E38" s="56"/>
      <c r="F38" s="57"/>
    </row>
    <row r="39" spans="1:6" ht="15.75" thickBot="1" x14ac:dyDescent="0.2">
      <c r="A39" s="20">
        <v>35</v>
      </c>
      <c r="B39" s="55"/>
      <c r="C39" s="56"/>
      <c r="D39" s="56"/>
      <c r="E39" s="56"/>
      <c r="F39" s="57"/>
    </row>
    <row r="40" spans="1:6" ht="15.75" thickBot="1" x14ac:dyDescent="0.2">
      <c r="A40" s="20">
        <v>36</v>
      </c>
      <c r="B40" s="55"/>
      <c r="C40" s="56"/>
      <c r="D40" s="56"/>
      <c r="E40" s="56"/>
      <c r="F40" s="57"/>
    </row>
    <row r="41" spans="1:6" ht="15.75" thickBot="1" x14ac:dyDescent="0.2">
      <c r="A41" s="20">
        <v>37</v>
      </c>
      <c r="B41" s="55"/>
      <c r="C41" s="56"/>
      <c r="D41" s="56"/>
      <c r="E41" s="56"/>
      <c r="F41" s="57"/>
    </row>
    <row r="42" spans="1:6" ht="15.75" thickBot="1" x14ac:dyDescent="0.2">
      <c r="A42" s="20">
        <v>38</v>
      </c>
      <c r="B42" s="55"/>
      <c r="C42" s="56"/>
      <c r="D42" s="56"/>
      <c r="E42" s="56"/>
      <c r="F42" s="57"/>
    </row>
    <row r="43" spans="1:6" ht="15.75" thickBot="1" x14ac:dyDescent="0.2">
      <c r="A43" s="20">
        <v>39</v>
      </c>
      <c r="B43" s="55"/>
      <c r="C43" s="56"/>
      <c r="D43" s="56"/>
      <c r="E43" s="56"/>
      <c r="F43" s="57"/>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view="pageBreakPreview" zoomScale="70" zoomScaleNormal="40" zoomScaleSheetLayoutView="70" workbookViewId="0">
      <pane xSplit="7" ySplit="12" topLeftCell="H13" activePane="bottomRight" state="frozen"/>
      <selection pane="topRight" activeCell="H1" sqref="H1"/>
      <selection pane="bottomLeft" activeCell="A12" sqref="A12"/>
      <selection pane="bottomRight" activeCell="G12" sqref="G12"/>
    </sheetView>
  </sheetViews>
  <sheetFormatPr defaultColWidth="4.625" defaultRowHeight="17.25" x14ac:dyDescent="0.1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12" s="2" customFormat="1" ht="28.5" customHeight="1" x14ac:dyDescent="0.15">
      <c r="A1" s="74" t="str">
        <f>'大会名＆種目区分（主催者入力事項）'!B1&amp;'大会名＆種目区分（主催者入力事項）'!B2</f>
        <v>令和４年度会長杯争奪卓球大会</v>
      </c>
      <c r="B1" s="75"/>
      <c r="C1" s="75"/>
      <c r="D1" s="75"/>
      <c r="E1" s="75"/>
      <c r="F1" s="76" t="s">
        <v>0</v>
      </c>
      <c r="G1" s="77"/>
    </row>
    <row r="2" spans="1:12" s="2" customFormat="1" ht="28.5" customHeight="1" x14ac:dyDescent="0.15">
      <c r="A2" s="17"/>
      <c r="B2" s="17"/>
      <c r="C2" s="17"/>
      <c r="D2" s="17"/>
      <c r="E2" s="35" t="s">
        <v>30</v>
      </c>
      <c r="F2" s="18">
        <f ca="1">TODAY()</f>
        <v>44638</v>
      </c>
      <c r="G2" s="17"/>
      <c r="H2" s="16"/>
      <c r="I2" s="16"/>
      <c r="J2" s="16"/>
      <c r="K2" s="16"/>
      <c r="L2" s="16"/>
    </row>
    <row r="3" spans="1:12" s="2" customFormat="1" ht="28.5" customHeight="1" x14ac:dyDescent="0.15">
      <c r="A3" s="72" t="str">
        <f>'大会名＆種目区分（主催者入力事項）'!B3</f>
        <v>島田卓球協会</v>
      </c>
      <c r="B3" s="72"/>
      <c r="C3" s="72"/>
      <c r="D3" s="35" t="s">
        <v>32</v>
      </c>
      <c r="E3" s="19"/>
      <c r="F3" s="17"/>
      <c r="G3" s="17"/>
    </row>
    <row r="4" spans="1:12" s="2" customFormat="1" ht="28.5" customHeight="1" x14ac:dyDescent="0.15">
      <c r="A4" s="36"/>
      <c r="B4" s="17"/>
      <c r="C4" s="17"/>
      <c r="D4" s="17"/>
      <c r="E4" s="65" t="s">
        <v>1</v>
      </c>
      <c r="F4" s="68"/>
      <c r="G4" s="69" t="s">
        <v>65</v>
      </c>
    </row>
    <row r="5" spans="1:12" s="2" customFormat="1" ht="28.5" customHeight="1" x14ac:dyDescent="0.15">
      <c r="A5" s="17"/>
      <c r="B5" s="17"/>
      <c r="C5" s="17"/>
      <c r="D5" s="17"/>
      <c r="E5" s="66" t="s">
        <v>2</v>
      </c>
      <c r="F5" s="59"/>
      <c r="G5" s="24" t="s">
        <v>31</v>
      </c>
    </row>
    <row r="6" spans="1:12" s="2" customFormat="1" ht="28.5" customHeight="1" x14ac:dyDescent="0.15">
      <c r="A6" s="17"/>
      <c r="B6" s="17"/>
      <c r="C6" s="17"/>
      <c r="D6" s="17"/>
      <c r="E6" s="33" t="s">
        <v>29</v>
      </c>
      <c r="F6" s="60"/>
      <c r="G6" s="31"/>
    </row>
    <row r="7" spans="1:12" s="2" customFormat="1" ht="48" customHeight="1" thickBot="1" x14ac:dyDescent="0.2">
      <c r="A7" s="17"/>
      <c r="B7" s="17"/>
      <c r="C7" s="17"/>
      <c r="D7" s="17"/>
      <c r="E7" s="32" t="s">
        <v>3</v>
      </c>
      <c r="F7" s="81"/>
      <c r="G7" s="82"/>
    </row>
    <row r="8" spans="1:12" s="2" customFormat="1" ht="28.5" customHeight="1" thickBot="1" x14ac:dyDescent="0.2">
      <c r="A8" s="17" t="s">
        <v>25</v>
      </c>
      <c r="B8" s="39">
        <v>1</v>
      </c>
      <c r="D8" s="17"/>
      <c r="E8" s="65" t="s">
        <v>4</v>
      </c>
      <c r="F8" s="59"/>
      <c r="G8" s="58"/>
    </row>
    <row r="9" spans="1:12" s="2" customFormat="1" ht="21" hidden="1" x14ac:dyDescent="0.15">
      <c r="A9" s="17"/>
      <c r="B9" s="22">
        <f>IF(B8=1,0,IF(B8=2,20,IF(B8=3,40,"")))</f>
        <v>0</v>
      </c>
      <c r="C9" s="22"/>
      <c r="D9" s="17"/>
      <c r="E9" s="23"/>
      <c r="F9" s="23"/>
      <c r="G9" s="23"/>
    </row>
    <row r="10" spans="1:12" ht="36.75" customHeight="1" x14ac:dyDescent="0.15">
      <c r="A10" s="78" t="s">
        <v>5</v>
      </c>
      <c r="B10" s="78"/>
      <c r="C10" s="78"/>
      <c r="D10" s="78"/>
      <c r="E10" s="78"/>
      <c r="F10" s="78"/>
      <c r="G10" s="78"/>
    </row>
    <row r="11" spans="1:12" ht="34.5" customHeight="1" thickBot="1" x14ac:dyDescent="0.2">
      <c r="A11" s="79" t="s">
        <v>36</v>
      </c>
      <c r="B11" s="80"/>
      <c r="C11" s="40" t="s">
        <v>27</v>
      </c>
      <c r="D11" s="41" t="s">
        <v>47</v>
      </c>
      <c r="E11" s="73" t="str">
        <f>IFERROR(VLOOKUP(A12,'大会名＆種目区分（主催者入力事項）'!A5:H14,8,TRUE),"")</f>
        <v>男子中学生</v>
      </c>
      <c r="F11" s="73"/>
      <c r="G11" s="42" t="s">
        <v>26</v>
      </c>
    </row>
    <row r="12" spans="1:12" ht="42" customHeight="1" thickBot="1" x14ac:dyDescent="0.2">
      <c r="A12" s="70" t="s">
        <v>48</v>
      </c>
      <c r="B12" s="71"/>
      <c r="C12" s="37" t="s">
        <v>6</v>
      </c>
      <c r="D12" s="5" t="s">
        <v>7</v>
      </c>
      <c r="E12" s="5" t="s">
        <v>8</v>
      </c>
      <c r="F12" s="4" t="s">
        <v>18</v>
      </c>
      <c r="G12" s="37" t="s">
        <v>67</v>
      </c>
    </row>
    <row r="13" spans="1:12" ht="34.5" customHeight="1" x14ac:dyDescent="0.15">
      <c r="A13" s="6" t="s">
        <v>19</v>
      </c>
      <c r="B13" s="38">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中</v>
      </c>
      <c r="F13" s="61">
        <f>IFERROR(VLOOKUP($B13,'選手データ（氏名などの入力はこちらへ）'!$A$5:$G$104,6,FALSE),"")</f>
        <v>0</v>
      </c>
      <c r="G13" s="62">
        <f>IFERROR(VLOOKUP($B13,'選手データ（氏名などの入力はこちらへ）'!$A$5:$G$104,7,FALSE),"")</f>
        <v>0</v>
      </c>
    </row>
    <row r="14" spans="1:12" ht="34.5" customHeight="1" x14ac:dyDescent="0.15">
      <c r="A14" s="6" t="s">
        <v>19</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中</v>
      </c>
      <c r="F14" s="61">
        <f>IFERROR(VLOOKUP($B14,'選手データ（氏名などの入力はこちらへ）'!$A$5:$G$104,6,FALSE),"")</f>
        <v>0</v>
      </c>
      <c r="G14" s="62">
        <f>IFERROR(VLOOKUP($B14,'選手データ（氏名などの入力はこちらへ）'!$A$5:$G$104,7,FALSE),"")</f>
        <v>0</v>
      </c>
    </row>
    <row r="15" spans="1:12" ht="34.5" customHeight="1" x14ac:dyDescent="0.15">
      <c r="A15" s="6" t="s">
        <v>19</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中</v>
      </c>
      <c r="F15" s="61">
        <f>IFERROR(VLOOKUP($B15,'選手データ（氏名などの入力はこちらへ）'!$A$5:$G$104,6,FALSE),"")</f>
        <v>0</v>
      </c>
      <c r="G15" s="62">
        <f>IFERROR(VLOOKUP($B15,'選手データ（氏名などの入力はこちらへ）'!$A$5:$G$104,7,FALSE),"")</f>
        <v>0</v>
      </c>
    </row>
    <row r="16" spans="1:12" ht="34.5" customHeight="1" x14ac:dyDescent="0.15">
      <c r="A16" s="6" t="s">
        <v>19</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中</v>
      </c>
      <c r="F16" s="61">
        <f>IFERROR(VLOOKUP($B16,'選手データ（氏名などの入力はこちらへ）'!$A$5:$G$104,6,FALSE),"")</f>
        <v>0</v>
      </c>
      <c r="G16" s="62">
        <f>IFERROR(VLOOKUP($B16,'選手データ（氏名などの入力はこちらへ）'!$A$5:$G$104,7,FALSE),"")</f>
        <v>0</v>
      </c>
    </row>
    <row r="17" spans="1:7" ht="34.5" customHeight="1" x14ac:dyDescent="0.15">
      <c r="A17" s="6" t="s">
        <v>19</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中</v>
      </c>
      <c r="F17" s="61">
        <f>IFERROR(VLOOKUP($B17,'選手データ（氏名などの入力はこちらへ）'!$A$5:$G$104,6,FALSE),"")</f>
        <v>0</v>
      </c>
      <c r="G17" s="62">
        <f>IFERROR(VLOOKUP($B17,'選手データ（氏名などの入力はこちらへ）'!$A$5:$G$104,7,FALSE),"")</f>
        <v>0</v>
      </c>
    </row>
    <row r="18" spans="1:7" ht="34.5" customHeight="1" x14ac:dyDescent="0.15">
      <c r="A18" s="6" t="s">
        <v>19</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中</v>
      </c>
      <c r="F18" s="61">
        <f>IFERROR(VLOOKUP($B18,'選手データ（氏名などの入力はこちらへ）'!$A$5:$G$104,6,FALSE),"")</f>
        <v>0</v>
      </c>
      <c r="G18" s="62">
        <f>IFERROR(VLOOKUP($B18,'選手データ（氏名などの入力はこちらへ）'!$A$5:$G$104,7,FALSE),"")</f>
        <v>0</v>
      </c>
    </row>
    <row r="19" spans="1:7" ht="34.5" customHeight="1" x14ac:dyDescent="0.15">
      <c r="A19" s="6" t="s">
        <v>19</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中</v>
      </c>
      <c r="F19" s="61">
        <f>IFERROR(VLOOKUP($B19,'選手データ（氏名などの入力はこちらへ）'!$A$5:$G$104,6,FALSE),"")</f>
        <v>0</v>
      </c>
      <c r="G19" s="62">
        <f>IFERROR(VLOOKUP($B19,'選手データ（氏名などの入力はこちらへ）'!$A$5:$G$104,7,FALSE),"")</f>
        <v>0</v>
      </c>
    </row>
    <row r="20" spans="1:7" ht="34.5" customHeight="1" x14ac:dyDescent="0.15">
      <c r="A20" s="6" t="s">
        <v>19</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中</v>
      </c>
      <c r="F20" s="61">
        <f>IFERROR(VLOOKUP($B20,'選手データ（氏名などの入力はこちらへ）'!$A$5:$G$104,6,FALSE),"")</f>
        <v>0</v>
      </c>
      <c r="G20" s="62">
        <f>IFERROR(VLOOKUP($B20,'選手データ（氏名などの入力はこちらへ）'!$A$5:$G$104,7,FALSE),"")</f>
        <v>0</v>
      </c>
    </row>
    <row r="21" spans="1:7" ht="34.5" customHeight="1" x14ac:dyDescent="0.15">
      <c r="A21" s="6" t="s">
        <v>19</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中</v>
      </c>
      <c r="F21" s="61">
        <f>IFERROR(VLOOKUP($B21,'選手データ（氏名などの入力はこちらへ）'!$A$5:$G$104,6,FALSE),"")</f>
        <v>0</v>
      </c>
      <c r="G21" s="62">
        <f>IFERROR(VLOOKUP($B21,'選手データ（氏名などの入力はこちらへ）'!$A$5:$G$104,7,FALSE),"")</f>
        <v>0</v>
      </c>
    </row>
    <row r="22" spans="1:7" ht="34.5" customHeight="1" x14ac:dyDescent="0.15">
      <c r="A22" s="6" t="s">
        <v>19</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中</v>
      </c>
      <c r="F22" s="61">
        <f>IFERROR(VLOOKUP($B22,'選手データ（氏名などの入力はこちらへ）'!$A$5:$G$104,6,FALSE),"")</f>
        <v>0</v>
      </c>
      <c r="G22" s="62">
        <f>IFERROR(VLOOKUP($B22,'選手データ（氏名などの入力はこちらへ）'!$A$5:$G$104,7,FALSE),"")</f>
        <v>0</v>
      </c>
    </row>
    <row r="23" spans="1:7" ht="34.5" customHeight="1" x14ac:dyDescent="0.15">
      <c r="A23" s="6" t="s">
        <v>19</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中</v>
      </c>
      <c r="F23" s="61">
        <f>IFERROR(VLOOKUP($B23,'選手データ（氏名などの入力はこちらへ）'!$A$5:$G$104,6,FALSE),"")</f>
        <v>0</v>
      </c>
      <c r="G23" s="62">
        <f>IFERROR(VLOOKUP($B23,'選手データ（氏名などの入力はこちらへ）'!$A$5:$G$104,7,FALSE),"")</f>
        <v>0</v>
      </c>
    </row>
    <row r="24" spans="1:7" ht="34.5" customHeight="1" x14ac:dyDescent="0.15">
      <c r="A24" s="6" t="s">
        <v>19</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中</v>
      </c>
      <c r="F24" s="61">
        <f>IFERROR(VLOOKUP($B24,'選手データ（氏名などの入力はこちらへ）'!$A$5:$G$104,6,FALSE),"")</f>
        <v>0</v>
      </c>
      <c r="G24" s="62">
        <f>IFERROR(VLOOKUP($B24,'選手データ（氏名などの入力はこちらへ）'!$A$5:$G$104,7,FALSE),"")</f>
        <v>0</v>
      </c>
    </row>
    <row r="25" spans="1:7" ht="34.5" customHeight="1" x14ac:dyDescent="0.15">
      <c r="A25" s="6" t="s">
        <v>19</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中</v>
      </c>
      <c r="F25" s="61">
        <f>IFERROR(VLOOKUP($B25,'選手データ（氏名などの入力はこちらへ）'!$A$5:$G$104,6,FALSE),"")</f>
        <v>0</v>
      </c>
      <c r="G25" s="62">
        <f>IFERROR(VLOOKUP($B25,'選手データ（氏名などの入力はこちらへ）'!$A$5:$G$104,7,FALSE),"")</f>
        <v>0</v>
      </c>
    </row>
    <row r="26" spans="1:7" ht="34.5" customHeight="1" x14ac:dyDescent="0.15">
      <c r="A26" s="6" t="s">
        <v>19</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中</v>
      </c>
      <c r="F26" s="61">
        <f>IFERROR(VLOOKUP($B26,'選手データ（氏名などの入力はこちらへ）'!$A$5:$G$104,6,FALSE),"")</f>
        <v>0</v>
      </c>
      <c r="G26" s="62">
        <f>IFERROR(VLOOKUP($B26,'選手データ（氏名などの入力はこちらへ）'!$A$5:$G$104,7,FALSE),"")</f>
        <v>0</v>
      </c>
    </row>
    <row r="27" spans="1:7" ht="34.5" customHeight="1" x14ac:dyDescent="0.15">
      <c r="A27" s="6" t="s">
        <v>19</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中</v>
      </c>
      <c r="F27" s="61">
        <f>IFERROR(VLOOKUP($B27,'選手データ（氏名などの入力はこちらへ）'!$A$5:$G$104,6,FALSE),"")</f>
        <v>0</v>
      </c>
      <c r="G27" s="62">
        <f>IFERROR(VLOOKUP($B27,'選手データ（氏名などの入力はこちらへ）'!$A$5:$G$104,7,FALSE),"")</f>
        <v>0</v>
      </c>
    </row>
    <row r="28" spans="1:7" ht="34.5" customHeight="1" x14ac:dyDescent="0.15">
      <c r="A28" s="6" t="s">
        <v>19</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中</v>
      </c>
      <c r="F28" s="61">
        <f>IFERROR(VLOOKUP($B28,'選手データ（氏名などの入力はこちらへ）'!$A$5:$G$104,6,FALSE),"")</f>
        <v>0</v>
      </c>
      <c r="G28" s="62">
        <f>IFERROR(VLOOKUP($B28,'選手データ（氏名などの入力はこちらへ）'!$A$5:$G$104,7,FALSE),"")</f>
        <v>0</v>
      </c>
    </row>
    <row r="29" spans="1:7" ht="34.5" customHeight="1" x14ac:dyDescent="0.15">
      <c r="A29" s="6" t="s">
        <v>19</v>
      </c>
      <c r="B29" s="7">
        <f t="shared" si="0"/>
        <v>17</v>
      </c>
      <c r="C29" s="8">
        <f>IFERROR(VLOOKUP($B29,'選手データ（氏名などの入力はこちらへ）'!$A$5:$G$104,3,FALSE),"")</f>
        <v>0</v>
      </c>
      <c r="D29" s="8">
        <f>IFERROR(VLOOKUP($B29,'選手データ（氏名などの入力はこちらへ）'!$A$5:$G$104,4,FALSE),"")</f>
        <v>0</v>
      </c>
      <c r="E29" s="4">
        <f>IFERROR(VLOOKUP($B29,'選手データ（氏名などの入力はこちらへ）'!$A$5:$G$104,5,FALSE),"")</f>
        <v>0</v>
      </c>
      <c r="F29" s="61">
        <f>IFERROR(VLOOKUP($B29,'選手データ（氏名などの入力はこちらへ）'!$A$5:$G$104,6,FALSE),"")</f>
        <v>0</v>
      </c>
      <c r="G29" s="62">
        <f>IFERROR(VLOOKUP($B29,'選手データ（氏名などの入力はこちらへ）'!$A$5:$G$104,7,FALSE),"")</f>
        <v>0</v>
      </c>
    </row>
    <row r="30" spans="1:7" ht="34.5" customHeight="1" x14ac:dyDescent="0.15">
      <c r="A30" s="6" t="s">
        <v>19</v>
      </c>
      <c r="B30" s="7">
        <f t="shared" si="0"/>
        <v>18</v>
      </c>
      <c r="C30" s="8">
        <f>IFERROR(VLOOKUP($B30,'選手データ（氏名などの入力はこちらへ）'!$A$5:$G$104,3,FALSE),"")</f>
        <v>0</v>
      </c>
      <c r="D30" s="8">
        <f>IFERROR(VLOOKUP($B30,'選手データ（氏名などの入力はこちらへ）'!$A$5:$G$104,4,FALSE),"")</f>
        <v>0</v>
      </c>
      <c r="E30" s="4">
        <f>IFERROR(VLOOKUP($B30,'選手データ（氏名などの入力はこちらへ）'!$A$5:$G$104,5,FALSE),"")</f>
        <v>0</v>
      </c>
      <c r="F30" s="61">
        <f>IFERROR(VLOOKUP($B30,'選手データ（氏名などの入力はこちらへ）'!$A$5:$G$104,6,FALSE),"")</f>
        <v>0</v>
      </c>
      <c r="G30" s="62">
        <f>IFERROR(VLOOKUP($B30,'選手データ（氏名などの入力はこちらへ）'!$A$5:$G$104,7,FALSE),"")</f>
        <v>0</v>
      </c>
    </row>
    <row r="31" spans="1:7" ht="34.5" customHeight="1" x14ac:dyDescent="0.15">
      <c r="A31" s="6" t="s">
        <v>19</v>
      </c>
      <c r="B31" s="7">
        <f t="shared" si="0"/>
        <v>19</v>
      </c>
      <c r="C31" s="8">
        <f>IFERROR(VLOOKUP($B31,'選手データ（氏名などの入力はこちらへ）'!$A$5:$G$104,3,FALSE),"")</f>
        <v>0</v>
      </c>
      <c r="D31" s="8">
        <f>IFERROR(VLOOKUP($B31,'選手データ（氏名などの入力はこちらへ）'!$A$5:$G$104,4,FALSE),"")</f>
        <v>0</v>
      </c>
      <c r="E31" s="4">
        <f>IFERROR(VLOOKUP($B31,'選手データ（氏名などの入力はこちらへ）'!$A$5:$G$104,5,FALSE),"")</f>
        <v>0</v>
      </c>
      <c r="F31" s="61">
        <f>IFERROR(VLOOKUP($B31,'選手データ（氏名などの入力はこちらへ）'!$A$5:$G$104,6,FALSE),"")</f>
        <v>0</v>
      </c>
      <c r="G31" s="62">
        <f>IFERROR(VLOOKUP($B31,'選手データ（氏名などの入力はこちらへ）'!$A$5:$G$104,7,FALSE),"")</f>
        <v>0</v>
      </c>
    </row>
    <row r="32" spans="1:7" ht="34.5" customHeight="1" x14ac:dyDescent="0.15">
      <c r="A32" s="6" t="s">
        <v>19</v>
      </c>
      <c r="B32" s="7">
        <f t="shared" si="0"/>
        <v>20</v>
      </c>
      <c r="C32" s="8">
        <f>IFERROR(VLOOKUP($B32,'選手データ（氏名などの入力はこちらへ）'!$A$5:$G$104,3,FALSE),"")</f>
        <v>0</v>
      </c>
      <c r="D32" s="8">
        <f>IFERROR(VLOOKUP($B32,'選手データ（氏名などの入力はこちらへ）'!$A$5:$G$104,4,FALSE),"")</f>
        <v>0</v>
      </c>
      <c r="E32" s="4">
        <f>IFERROR(VLOOKUP($B32,'選手データ（氏名などの入力はこちらへ）'!$A$5:$G$104,5,FALSE),"")</f>
        <v>0</v>
      </c>
      <c r="F32" s="61">
        <f>IFERROR(VLOOKUP($B32,'選手データ（氏名などの入力はこちらへ）'!$A$5:$G$104,6,FALSE),"")</f>
        <v>0</v>
      </c>
      <c r="G32" s="62">
        <f>IFERROR(VLOOKUP($B32,'選手データ（氏名などの入力はこちらへ）'!$A$5:$G$104,7,FALSE),"")</f>
        <v>0</v>
      </c>
    </row>
    <row r="33" spans="1:7" ht="34.5" customHeight="1" x14ac:dyDescent="0.15">
      <c r="A33" s="9" t="s">
        <v>9</v>
      </c>
      <c r="B33" s="10" t="s">
        <v>28</v>
      </c>
      <c r="C33" s="25">
        <f>IFERROR(VLOOKUP(A12,'大会名＆種目区分（主催者入力事項）'!A5:H14,7,TRUE),"")</f>
        <v>500</v>
      </c>
      <c r="D33" s="11" t="s">
        <v>17</v>
      </c>
      <c r="E33" s="12">
        <f>'選手データ（氏名などの入力はこちらへ）'!$B$3</f>
        <v>0</v>
      </c>
      <c r="F33" s="28">
        <f>IF(A12="","",E33*C33)</f>
        <v>0</v>
      </c>
      <c r="G33" s="13" t="s">
        <v>10</v>
      </c>
    </row>
    <row r="34" spans="1:7" ht="24" customHeight="1" x14ac:dyDescent="0.15">
      <c r="A34" s="3" t="s">
        <v>11</v>
      </c>
    </row>
    <row r="35" spans="1:7" ht="24" customHeight="1" x14ac:dyDescent="0.15">
      <c r="A35" s="3" t="s">
        <v>12</v>
      </c>
    </row>
    <row r="36" spans="1:7" ht="24" customHeight="1" x14ac:dyDescent="0.15">
      <c r="A36" s="3" t="s">
        <v>13</v>
      </c>
    </row>
    <row r="37" spans="1:7" ht="24" customHeight="1" x14ac:dyDescent="0.15">
      <c r="A37" s="3" t="s">
        <v>14</v>
      </c>
    </row>
    <row r="38" spans="1:7" ht="24" customHeight="1" x14ac:dyDescent="0.15">
      <c r="A38" s="3" t="s">
        <v>15</v>
      </c>
    </row>
    <row r="39" spans="1:7" ht="24" customHeight="1" x14ac:dyDescent="0.15">
      <c r="A39" s="14" t="s">
        <v>16</v>
      </c>
      <c r="B39" s="14"/>
      <c r="C39" s="14"/>
      <c r="D39" s="14"/>
      <c r="E39" s="14"/>
      <c r="F39" s="15"/>
    </row>
    <row r="40" spans="1:7" ht="24" customHeight="1" x14ac:dyDescent="0.15">
      <c r="A40" s="67" t="s">
        <v>66</v>
      </c>
    </row>
    <row r="41" spans="1:7" ht="27" customHeight="1" x14ac:dyDescent="0.15"/>
    <row r="42" spans="1:7" ht="27" customHeight="1" x14ac:dyDescent="0.15"/>
    <row r="43" spans="1:7" ht="27" customHeight="1" x14ac:dyDescent="0.15">
      <c r="F43" s="34"/>
    </row>
    <row r="44" spans="1:7" ht="27" customHeight="1" x14ac:dyDescent="0.15"/>
  </sheetData>
  <sortState ref="C11:H49">
    <sortCondition descending="1" ref="E11:E49"/>
    <sortCondition ref="H11:H49"/>
    <sortCondition ref="D11:D49"/>
  </sortState>
  <mergeCells count="8">
    <mergeCell ref="A12:B12"/>
    <mergeCell ref="A3:C3"/>
    <mergeCell ref="E11:F11"/>
    <mergeCell ref="A1:E1"/>
    <mergeCell ref="F1:G1"/>
    <mergeCell ref="A10:G10"/>
    <mergeCell ref="A11:B11"/>
    <mergeCell ref="F7:G7"/>
  </mergeCells>
  <phoneticPr fontId="2"/>
  <conditionalFormatting sqref="A33 A1 B4:B8 A2:B2 G33 F2:G3 E4:E9 H1:IN1 M2:IN2 E12 A34:G38 A41:G65538 B10:G10 D13:E32 H3:IN65538 C11:C32 A3:A12 B40:G40">
    <cfRule type="cellIs" dxfId="7" priority="16" stopIfTrue="1" operator="equal">
      <formula>0</formula>
    </cfRule>
  </conditionalFormatting>
  <conditionalFormatting sqref="A33 G33">
    <cfRule type="cellIs" dxfId="6" priority="15" stopIfTrue="1" operator="equal">
      <formula>0</formula>
    </cfRule>
  </conditionalFormatting>
  <conditionalFormatting sqref="A37">
    <cfRule type="cellIs" dxfId="5" priority="14" stopIfTrue="1" operator="equal">
      <formula>0</formula>
    </cfRule>
  </conditionalFormatting>
  <conditionalFormatting sqref="A39 F39:G39">
    <cfRule type="cellIs" dxfId="4" priority="9" stopIfTrue="1" operator="equal">
      <formula>0</formula>
    </cfRule>
  </conditionalFormatting>
  <conditionalFormatting sqref="A13:B32">
    <cfRule type="cellIs" dxfId="3" priority="5" stopIfTrue="1" operator="equal">
      <formula>0</formula>
    </cfRule>
  </conditionalFormatting>
  <conditionalFormatting sqref="A13:B32">
    <cfRule type="cellIs" dxfId="2" priority="4" stopIfTrue="1" operator="equal">
      <formula>0</formula>
    </cfRule>
  </conditionalFormatting>
  <conditionalFormatting sqref="F13:G32">
    <cfRule type="cellIs" dxfId="1" priority="2" stopIfTrue="1" operator="equal">
      <formula>0</formula>
    </cfRule>
  </conditionalFormatting>
  <conditionalFormatting sqref="A40">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zoomScale="130" zoomScaleNormal="130" zoomScaleSheetLayoutView="115" workbookViewId="0">
      <pane xSplit="1" ySplit="4" topLeftCell="B5" activePane="bottomRight" state="frozen"/>
      <selection pane="topRight" activeCell="B1" sqref="B1"/>
      <selection pane="bottomLeft" activeCell="A5" sqref="A5"/>
      <selection pane="bottomRight" activeCell="G5" sqref="G5"/>
    </sheetView>
  </sheetViews>
  <sheetFormatPr defaultRowHeight="18" customHeight="1" x14ac:dyDescent="0.15"/>
  <cols>
    <col min="1" max="1" width="11" style="47" bestFit="1" customWidth="1"/>
    <col min="2" max="2" width="9" customWidth="1"/>
    <col min="7" max="7" width="11" bestFit="1" customWidth="1"/>
    <col min="8" max="8" width="16.375" bestFit="1" customWidth="1"/>
    <col min="9" max="12" width="9" style="47" customWidth="1"/>
    <col min="13" max="139" width="9" style="47"/>
  </cols>
  <sheetData>
    <row r="1" spans="1:8" ht="18" customHeight="1" thickTop="1" x14ac:dyDescent="0.15">
      <c r="A1" s="48" t="s">
        <v>34</v>
      </c>
      <c r="B1" s="83" t="s">
        <v>61</v>
      </c>
      <c r="C1" s="83"/>
      <c r="D1" s="83"/>
      <c r="E1" s="83"/>
      <c r="F1" s="83"/>
      <c r="G1" s="83"/>
      <c r="H1" s="84"/>
    </row>
    <row r="2" spans="1:8" ht="18" customHeight="1" x14ac:dyDescent="0.15">
      <c r="A2" s="49" t="s">
        <v>33</v>
      </c>
      <c r="B2" s="85" t="s">
        <v>62</v>
      </c>
      <c r="C2" s="85"/>
      <c r="D2" s="85"/>
      <c r="E2" s="85"/>
      <c r="F2" s="85"/>
      <c r="G2" s="85"/>
      <c r="H2" s="86"/>
    </row>
    <row r="3" spans="1:8" ht="18" customHeight="1" thickBot="1" x14ac:dyDescent="0.2">
      <c r="A3" s="50" t="s">
        <v>35</v>
      </c>
      <c r="B3" s="87" t="s">
        <v>63</v>
      </c>
      <c r="C3" s="87"/>
      <c r="D3" s="87"/>
      <c r="E3" s="87"/>
      <c r="F3" s="87"/>
      <c r="G3" s="87"/>
      <c r="H3" s="88"/>
    </row>
    <row r="4" spans="1:8" s="47" customFormat="1" ht="18" customHeight="1" thickTop="1" thickBot="1" x14ac:dyDescent="0.2">
      <c r="A4" s="51" t="s">
        <v>37</v>
      </c>
      <c r="B4" s="53" t="s">
        <v>41</v>
      </c>
      <c r="C4" s="53" t="s">
        <v>42</v>
      </c>
      <c r="D4" s="53" t="s">
        <v>43</v>
      </c>
      <c r="E4" s="53" t="s">
        <v>44</v>
      </c>
      <c r="F4" s="53" t="s">
        <v>45</v>
      </c>
      <c r="G4" s="53" t="s">
        <v>58</v>
      </c>
      <c r="H4" s="54" t="s">
        <v>46</v>
      </c>
    </row>
    <row r="5" spans="1:8" ht="18" customHeight="1" thickTop="1" thickBot="1" x14ac:dyDescent="0.2">
      <c r="A5" s="52" t="s">
        <v>48</v>
      </c>
      <c r="B5" s="43" t="s">
        <v>38</v>
      </c>
      <c r="C5" s="44" t="s">
        <v>40</v>
      </c>
      <c r="D5" s="44"/>
      <c r="E5" s="44"/>
      <c r="F5" s="44"/>
      <c r="G5" s="45">
        <v>500</v>
      </c>
      <c r="H5" s="54" t="str">
        <f>CONCATENATE(B5,C5,D5,E5,F5)</f>
        <v>男子中学生</v>
      </c>
    </row>
    <row r="6" spans="1:8" ht="18" customHeight="1" thickTop="1" thickBot="1" x14ac:dyDescent="0.2">
      <c r="A6" s="52" t="s">
        <v>49</v>
      </c>
      <c r="B6" s="43" t="s">
        <v>39</v>
      </c>
      <c r="C6" s="44" t="s">
        <v>40</v>
      </c>
      <c r="D6" s="44"/>
      <c r="E6" s="44"/>
      <c r="F6" s="44"/>
      <c r="G6" s="45">
        <v>500</v>
      </c>
      <c r="H6" s="54" t="str">
        <f t="shared" ref="H6:H14" si="0">CONCATENATE(B6,C6,D6,E6,F6)</f>
        <v>女子中学生</v>
      </c>
    </row>
    <row r="7" spans="1:8" ht="18" customHeight="1" thickTop="1" thickBot="1" x14ac:dyDescent="0.2">
      <c r="A7" s="52" t="s">
        <v>50</v>
      </c>
      <c r="B7" s="43"/>
      <c r="C7" s="44"/>
      <c r="D7" s="44"/>
      <c r="E7" s="44"/>
      <c r="F7" s="44"/>
      <c r="G7" s="45">
        <v>500</v>
      </c>
      <c r="H7" s="54" t="str">
        <f t="shared" si="0"/>
        <v/>
      </c>
    </row>
    <row r="8" spans="1:8" ht="18" customHeight="1" thickTop="1" thickBot="1" x14ac:dyDescent="0.2">
      <c r="A8" s="52" t="s">
        <v>51</v>
      </c>
      <c r="B8" s="43"/>
      <c r="C8" s="44"/>
      <c r="D8" s="44"/>
      <c r="E8" s="44"/>
      <c r="F8" s="44"/>
      <c r="G8" s="45">
        <v>500</v>
      </c>
      <c r="H8" s="54" t="str">
        <f t="shared" si="0"/>
        <v/>
      </c>
    </row>
    <row r="9" spans="1:8" ht="18" customHeight="1" thickTop="1" thickBot="1" x14ac:dyDescent="0.2">
      <c r="A9" s="52" t="s">
        <v>52</v>
      </c>
      <c r="B9" s="43"/>
      <c r="C9" s="44"/>
      <c r="D9" s="44"/>
      <c r="E9" s="44"/>
      <c r="F9" s="44"/>
      <c r="G9" s="45">
        <v>500</v>
      </c>
      <c r="H9" s="54" t="str">
        <f t="shared" si="0"/>
        <v/>
      </c>
    </row>
    <row r="10" spans="1:8" ht="18" customHeight="1" thickTop="1" thickBot="1" x14ac:dyDescent="0.2">
      <c r="A10" s="52" t="s">
        <v>53</v>
      </c>
      <c r="B10" s="43"/>
      <c r="C10" s="44"/>
      <c r="D10" s="44"/>
      <c r="E10" s="44"/>
      <c r="F10" s="44"/>
      <c r="G10" s="45">
        <v>500</v>
      </c>
      <c r="H10" s="54" t="str">
        <f t="shared" si="0"/>
        <v/>
      </c>
    </row>
    <row r="11" spans="1:8" ht="18" customHeight="1" thickTop="1" thickBot="1" x14ac:dyDescent="0.2">
      <c r="A11" s="52" t="s">
        <v>54</v>
      </c>
      <c r="B11" s="43"/>
      <c r="C11" s="44"/>
      <c r="D11" s="44"/>
      <c r="E11" s="44"/>
      <c r="F11" s="44"/>
      <c r="G11" s="45">
        <v>600</v>
      </c>
      <c r="H11" s="54" t="str">
        <f t="shared" si="0"/>
        <v/>
      </c>
    </row>
    <row r="12" spans="1:8" ht="18" customHeight="1" thickTop="1" thickBot="1" x14ac:dyDescent="0.2">
      <c r="A12" s="52" t="s">
        <v>55</v>
      </c>
      <c r="B12" s="43"/>
      <c r="C12" s="44"/>
      <c r="D12" s="44"/>
      <c r="E12" s="44"/>
      <c r="F12" s="44"/>
      <c r="G12" s="45">
        <v>600</v>
      </c>
      <c r="H12" s="54" t="str">
        <f t="shared" si="0"/>
        <v/>
      </c>
    </row>
    <row r="13" spans="1:8" ht="18" customHeight="1" thickTop="1" thickBot="1" x14ac:dyDescent="0.2">
      <c r="A13" s="52" t="s">
        <v>56</v>
      </c>
      <c r="B13" s="43"/>
      <c r="C13" s="44"/>
      <c r="D13" s="44"/>
      <c r="E13" s="44"/>
      <c r="F13" s="44"/>
      <c r="G13" s="45"/>
      <c r="H13" s="54" t="str">
        <f t="shared" si="0"/>
        <v/>
      </c>
    </row>
    <row r="14" spans="1:8" ht="18" customHeight="1" thickTop="1" thickBot="1" x14ac:dyDescent="0.2">
      <c r="A14" s="52" t="s">
        <v>57</v>
      </c>
      <c r="B14" s="43"/>
      <c r="C14" s="44"/>
      <c r="D14" s="44"/>
      <c r="E14" s="44"/>
      <c r="F14" s="44"/>
      <c r="G14" s="46"/>
      <c r="H14" s="54" t="str">
        <f t="shared" si="0"/>
        <v/>
      </c>
    </row>
    <row r="15" spans="1:8" s="47" customFormat="1" ht="18" customHeight="1" thickTop="1" x14ac:dyDescent="0.15"/>
    <row r="16" spans="1:8" s="47" customFormat="1" ht="18" customHeight="1" x14ac:dyDescent="0.15"/>
    <row r="17" s="47" customFormat="1" ht="18" customHeight="1" x14ac:dyDescent="0.15"/>
    <row r="18" s="47" customFormat="1" ht="18" customHeight="1" x14ac:dyDescent="0.15"/>
    <row r="19" s="47" customFormat="1" ht="18" customHeight="1" x14ac:dyDescent="0.15"/>
    <row r="20" s="47" customFormat="1" ht="18" customHeight="1" x14ac:dyDescent="0.15"/>
    <row r="21" s="47" customFormat="1" ht="18" customHeight="1" x14ac:dyDescent="0.15"/>
    <row r="22" s="47" customFormat="1" ht="18" customHeight="1" x14ac:dyDescent="0.15"/>
    <row r="23" s="47" customFormat="1" ht="18" customHeight="1" x14ac:dyDescent="0.15"/>
    <row r="24" s="47" customFormat="1" ht="18" customHeight="1" x14ac:dyDescent="0.15"/>
    <row r="25" s="47" customFormat="1" ht="18" customHeight="1" x14ac:dyDescent="0.15"/>
    <row r="26" s="47" customFormat="1" ht="18" customHeight="1" x14ac:dyDescent="0.15"/>
    <row r="27" s="47" customFormat="1" ht="18" customHeight="1" x14ac:dyDescent="0.15"/>
    <row r="28" s="47" customFormat="1" ht="18" customHeight="1" x14ac:dyDescent="0.15"/>
    <row r="29" s="47" customFormat="1" ht="18" customHeight="1" x14ac:dyDescent="0.15"/>
    <row r="30" s="47" customFormat="1" ht="18" customHeight="1" x14ac:dyDescent="0.15"/>
    <row r="31" s="47" customFormat="1" ht="18" customHeight="1" x14ac:dyDescent="0.15"/>
    <row r="32" s="47" customFormat="1" ht="18" customHeight="1" x14ac:dyDescent="0.15"/>
    <row r="33" s="47" customFormat="1" ht="18" customHeight="1" x14ac:dyDescent="0.15"/>
    <row r="34" s="47" customFormat="1" ht="18" customHeight="1" x14ac:dyDescent="0.15"/>
    <row r="35" s="47" customFormat="1" ht="18" customHeight="1" x14ac:dyDescent="0.15"/>
    <row r="36" s="47" customFormat="1" ht="18" customHeight="1" x14ac:dyDescent="0.15"/>
    <row r="37" s="47" customFormat="1" ht="18" customHeight="1" x14ac:dyDescent="0.15"/>
    <row r="38" s="47" customFormat="1" ht="18" customHeight="1" x14ac:dyDescent="0.15"/>
    <row r="39" s="47" customFormat="1" ht="18" customHeight="1" x14ac:dyDescent="0.15"/>
    <row r="40" s="47" customFormat="1" ht="18" customHeight="1" x14ac:dyDescent="0.15"/>
    <row r="41" s="47" customFormat="1" ht="18" customHeight="1" x14ac:dyDescent="0.15"/>
    <row r="42" s="47" customFormat="1" ht="18" customHeight="1" x14ac:dyDescent="0.15"/>
    <row r="43" s="47" customFormat="1" ht="18" customHeight="1" x14ac:dyDescent="0.15"/>
    <row r="44" s="47" customFormat="1" ht="18" customHeight="1" x14ac:dyDescent="0.15"/>
    <row r="45" s="47" customFormat="1" ht="18" customHeight="1" x14ac:dyDescent="0.15"/>
    <row r="46" s="47" customFormat="1" ht="18" customHeight="1" x14ac:dyDescent="0.15"/>
    <row r="47" s="47" customFormat="1" ht="18" customHeight="1" x14ac:dyDescent="0.15"/>
    <row r="48" s="47" customFormat="1" ht="18" customHeight="1" x14ac:dyDescent="0.15"/>
    <row r="49" s="47" customFormat="1" ht="18" customHeight="1" x14ac:dyDescent="0.15"/>
    <row r="50" s="47" customFormat="1" ht="18" customHeight="1" x14ac:dyDescent="0.15"/>
    <row r="51" s="47" customFormat="1" ht="18" customHeight="1" x14ac:dyDescent="0.15"/>
    <row r="52" s="47" customFormat="1" ht="18" customHeight="1" x14ac:dyDescent="0.15"/>
    <row r="53" s="47" customFormat="1" ht="18" customHeight="1" x14ac:dyDescent="0.15"/>
    <row r="54" s="47" customFormat="1" ht="18" customHeight="1" x14ac:dyDescent="0.15"/>
    <row r="55" s="47" customFormat="1" ht="18" customHeight="1" x14ac:dyDescent="0.15"/>
    <row r="56" s="47" customFormat="1" ht="18" customHeight="1" x14ac:dyDescent="0.15"/>
    <row r="57" s="47" customFormat="1" ht="18" customHeight="1" x14ac:dyDescent="0.15"/>
    <row r="58" s="47" customFormat="1" ht="18" customHeight="1" x14ac:dyDescent="0.15"/>
    <row r="59" s="47" customFormat="1" ht="18" customHeight="1" x14ac:dyDescent="0.15"/>
    <row r="60" s="47" customFormat="1" ht="18" customHeight="1" x14ac:dyDescent="0.15"/>
    <row r="61" s="47" customFormat="1" ht="18" customHeight="1" x14ac:dyDescent="0.15"/>
    <row r="62" s="47" customFormat="1" ht="18" customHeight="1" x14ac:dyDescent="0.15"/>
    <row r="63" s="47" customFormat="1" ht="18" customHeight="1" x14ac:dyDescent="0.15"/>
    <row r="64" s="47" customFormat="1" ht="18" customHeight="1" x14ac:dyDescent="0.15"/>
    <row r="65" s="47" customFormat="1" ht="18" customHeight="1" x14ac:dyDescent="0.15"/>
    <row r="66" s="47" customFormat="1" ht="18" customHeight="1" x14ac:dyDescent="0.15"/>
    <row r="67" s="47" customFormat="1" ht="18" customHeight="1" x14ac:dyDescent="0.15"/>
    <row r="68" s="47" customFormat="1" ht="18" customHeight="1" x14ac:dyDescent="0.15"/>
    <row r="69" s="47" customFormat="1" ht="18" customHeight="1" x14ac:dyDescent="0.15"/>
    <row r="70" s="47" customFormat="1" ht="18" customHeight="1" x14ac:dyDescent="0.15"/>
    <row r="71" s="47" customFormat="1" ht="18" customHeight="1" x14ac:dyDescent="0.15"/>
    <row r="72" s="47" customFormat="1" ht="18" customHeight="1" x14ac:dyDescent="0.15"/>
    <row r="73" s="47" customFormat="1" ht="18" customHeight="1" x14ac:dyDescent="0.15"/>
    <row r="74" s="47" customFormat="1" ht="18" customHeight="1" x14ac:dyDescent="0.15"/>
    <row r="75" s="47" customFormat="1" ht="18" customHeight="1" x14ac:dyDescent="0.15"/>
    <row r="76" s="47" customFormat="1" ht="18" customHeight="1" x14ac:dyDescent="0.15"/>
    <row r="77" s="47" customFormat="1" ht="18" customHeight="1" x14ac:dyDescent="0.15"/>
    <row r="78" s="47" customFormat="1" ht="18" customHeight="1" x14ac:dyDescent="0.15"/>
    <row r="79" s="47" customFormat="1" ht="18" customHeight="1" x14ac:dyDescent="0.15"/>
    <row r="80" s="47" customFormat="1" ht="18" customHeight="1" x14ac:dyDescent="0.15"/>
    <row r="81" s="47" customFormat="1" ht="18" customHeight="1" x14ac:dyDescent="0.15"/>
    <row r="82" s="47" customFormat="1" ht="18" customHeight="1" x14ac:dyDescent="0.15"/>
    <row r="83" s="47" customFormat="1" ht="18" customHeight="1" x14ac:dyDescent="0.15"/>
    <row r="84" s="47" customFormat="1" ht="18" customHeight="1" x14ac:dyDescent="0.15"/>
    <row r="85" s="47" customFormat="1" ht="18" customHeight="1" x14ac:dyDescent="0.15"/>
    <row r="86" s="47" customFormat="1" ht="18" customHeight="1" x14ac:dyDescent="0.15"/>
    <row r="87" s="47" customFormat="1" ht="18" customHeight="1" x14ac:dyDescent="0.15"/>
    <row r="88" s="47" customFormat="1" ht="18" customHeight="1" x14ac:dyDescent="0.15"/>
    <row r="89" s="47" customFormat="1" ht="18" customHeight="1" x14ac:dyDescent="0.15"/>
    <row r="90" s="47" customFormat="1" ht="18" customHeight="1" x14ac:dyDescent="0.15"/>
    <row r="91" s="47" customFormat="1" ht="18" customHeight="1" x14ac:dyDescent="0.15"/>
    <row r="92" s="47" customFormat="1" ht="18" customHeight="1" x14ac:dyDescent="0.15"/>
    <row r="93" s="47" customFormat="1" ht="18" customHeight="1" x14ac:dyDescent="0.15"/>
    <row r="94" s="47" customFormat="1" ht="18" customHeight="1" x14ac:dyDescent="0.15"/>
    <row r="95" s="47" customFormat="1" ht="18" customHeight="1" x14ac:dyDescent="0.15"/>
    <row r="96" s="47" customFormat="1" ht="18" customHeight="1" x14ac:dyDescent="0.15"/>
    <row r="97" s="47" customFormat="1" ht="18" customHeight="1" x14ac:dyDescent="0.15"/>
    <row r="98" s="47" customFormat="1" ht="18" customHeight="1" x14ac:dyDescent="0.15"/>
    <row r="99" s="47" customFormat="1" ht="18" customHeight="1" x14ac:dyDescent="0.15"/>
    <row r="100" s="47" customFormat="1" ht="18" customHeight="1" x14ac:dyDescent="0.15"/>
    <row r="101" s="47" customFormat="1" ht="18" customHeight="1" x14ac:dyDescent="0.15"/>
    <row r="102" s="47" customFormat="1" ht="18" customHeight="1" x14ac:dyDescent="0.15"/>
    <row r="103" s="47" customFormat="1" ht="18" customHeight="1" x14ac:dyDescent="0.15"/>
    <row r="104" s="47" customFormat="1" ht="18" customHeight="1" x14ac:dyDescent="0.15"/>
    <row r="105" s="47" customFormat="1" ht="18" customHeight="1" x14ac:dyDescent="0.15"/>
    <row r="106" s="47" customFormat="1" ht="18" customHeight="1" x14ac:dyDescent="0.15"/>
    <row r="107" s="47" customFormat="1" ht="18" customHeight="1" x14ac:dyDescent="0.15"/>
    <row r="108" s="47" customFormat="1" ht="18" customHeight="1" x14ac:dyDescent="0.15"/>
    <row r="109" s="47" customFormat="1" ht="18" customHeight="1" x14ac:dyDescent="0.15"/>
    <row r="110" s="47" customFormat="1" ht="18" customHeight="1" x14ac:dyDescent="0.15"/>
    <row r="111" s="47" customFormat="1" ht="18" customHeight="1" x14ac:dyDescent="0.15"/>
    <row r="112" s="47" customFormat="1" ht="18" customHeight="1" x14ac:dyDescent="0.15"/>
    <row r="113" s="47" customFormat="1" ht="18" customHeight="1" x14ac:dyDescent="0.15"/>
    <row r="114" s="47" customFormat="1" ht="18" customHeight="1" x14ac:dyDescent="0.15"/>
    <row r="115" s="47" customFormat="1" ht="18" customHeight="1" x14ac:dyDescent="0.15"/>
    <row r="116" s="47" customFormat="1" ht="18" customHeight="1" x14ac:dyDescent="0.15"/>
    <row r="117" s="47" customFormat="1" ht="18" customHeight="1" x14ac:dyDescent="0.15"/>
    <row r="118" s="47" customFormat="1" ht="18" customHeight="1" x14ac:dyDescent="0.15"/>
    <row r="119" s="47" customFormat="1" ht="18" customHeight="1" x14ac:dyDescent="0.15"/>
    <row r="120" s="47" customFormat="1" ht="18" customHeight="1" x14ac:dyDescent="0.15"/>
    <row r="121" s="47" customFormat="1" ht="18" customHeight="1" x14ac:dyDescent="0.15"/>
    <row r="122" s="47" customFormat="1" ht="18" customHeight="1" x14ac:dyDescent="0.15"/>
    <row r="123" s="47" customFormat="1" ht="18" customHeight="1" x14ac:dyDescent="0.15"/>
    <row r="124" s="47" customFormat="1" ht="18" customHeight="1" x14ac:dyDescent="0.15"/>
    <row r="125" s="47" customFormat="1" ht="18" customHeight="1" x14ac:dyDescent="0.15"/>
    <row r="126" s="47" customFormat="1" ht="18" customHeight="1" x14ac:dyDescent="0.15"/>
    <row r="127" s="47" customFormat="1" ht="18" customHeight="1" x14ac:dyDescent="0.15"/>
    <row r="128" s="47" customFormat="1" ht="18" customHeight="1" x14ac:dyDescent="0.15"/>
    <row r="129" s="47" customFormat="1" ht="18" customHeight="1" x14ac:dyDescent="0.15"/>
    <row r="130" s="47" customFormat="1" ht="18" customHeight="1" x14ac:dyDescent="0.15"/>
    <row r="131" s="47" customFormat="1" ht="18" customHeight="1" x14ac:dyDescent="0.15"/>
    <row r="132" s="47" customFormat="1" ht="18" customHeight="1" x14ac:dyDescent="0.15"/>
    <row r="133" s="47" customFormat="1" ht="18" customHeight="1" x14ac:dyDescent="0.15"/>
    <row r="134" s="47" customFormat="1" ht="18" customHeight="1" x14ac:dyDescent="0.15"/>
  </sheetData>
  <protectedRanges>
    <protectedRange sqref="B5:G14 B1:H3"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M8" sqref="M8"/>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24</v>
      </c>
      <c r="B3" s="27">
        <f>COUNTA($C$5:$C$104)</f>
        <v>0</v>
      </c>
    </row>
    <row r="4" spans="1:7" ht="15" thickBot="1" x14ac:dyDescent="0.2">
      <c r="A4" s="29" t="s">
        <v>20</v>
      </c>
      <c r="B4" s="29" t="s">
        <v>1</v>
      </c>
      <c r="C4" s="30" t="s">
        <v>21</v>
      </c>
      <c r="D4" s="30" t="s">
        <v>7</v>
      </c>
      <c r="E4" s="30" t="s">
        <v>8</v>
      </c>
      <c r="F4" s="30" t="s">
        <v>18</v>
      </c>
      <c r="G4" s="30" t="s">
        <v>59</v>
      </c>
    </row>
    <row r="5" spans="1:7" ht="15.75" thickBot="1" x14ac:dyDescent="0.2">
      <c r="A5" s="20">
        <v>1</v>
      </c>
      <c r="B5" s="63" t="s">
        <v>60</v>
      </c>
      <c r="C5" s="56"/>
      <c r="D5" s="56"/>
      <c r="E5" s="64" t="s">
        <v>64</v>
      </c>
      <c r="F5" s="57"/>
    </row>
    <row r="6" spans="1:7" ht="15.75" thickBot="1" x14ac:dyDescent="0.2">
      <c r="A6" s="20">
        <v>2</v>
      </c>
      <c r="B6" s="63" t="s">
        <v>60</v>
      </c>
      <c r="C6" s="56"/>
      <c r="D6" s="56"/>
      <c r="E6" s="64" t="s">
        <v>64</v>
      </c>
      <c r="F6" s="57"/>
    </row>
    <row r="7" spans="1:7" ht="15.75" thickBot="1" x14ac:dyDescent="0.2">
      <c r="A7" s="20">
        <v>3</v>
      </c>
      <c r="B7" s="63" t="s">
        <v>60</v>
      </c>
      <c r="C7" s="56"/>
      <c r="D7" s="56"/>
      <c r="E7" s="64" t="s">
        <v>64</v>
      </c>
      <c r="F7" s="57"/>
    </row>
    <row r="8" spans="1:7" ht="15.75" thickBot="1" x14ac:dyDescent="0.2">
      <c r="A8" s="20">
        <v>4</v>
      </c>
      <c r="B8" s="63" t="s">
        <v>60</v>
      </c>
      <c r="C8" s="56"/>
      <c r="D8" s="56"/>
      <c r="E8" s="64" t="s">
        <v>64</v>
      </c>
      <c r="F8" s="57"/>
    </row>
    <row r="9" spans="1:7" ht="15.75" thickBot="1" x14ac:dyDescent="0.2">
      <c r="A9" s="20">
        <v>5</v>
      </c>
      <c r="B9" s="63" t="s">
        <v>60</v>
      </c>
      <c r="C9" s="56"/>
      <c r="D9" s="56"/>
      <c r="E9" s="64" t="s">
        <v>64</v>
      </c>
      <c r="F9" s="57"/>
    </row>
    <row r="10" spans="1:7" ht="15.75" thickBot="1" x14ac:dyDescent="0.2">
      <c r="A10" s="20">
        <v>6</v>
      </c>
      <c r="B10" s="63" t="s">
        <v>60</v>
      </c>
      <c r="C10" s="56"/>
      <c r="D10" s="56"/>
      <c r="E10" s="64" t="s">
        <v>64</v>
      </c>
      <c r="F10" s="57"/>
    </row>
    <row r="11" spans="1:7" ht="15.75" thickBot="1" x14ac:dyDescent="0.2">
      <c r="A11" s="20">
        <v>7</v>
      </c>
      <c r="B11" s="63" t="s">
        <v>60</v>
      </c>
      <c r="C11" s="56"/>
      <c r="D11" s="56"/>
      <c r="E11" s="64" t="s">
        <v>64</v>
      </c>
      <c r="F11" s="57"/>
    </row>
    <row r="12" spans="1:7" ht="15.75" thickBot="1" x14ac:dyDescent="0.2">
      <c r="A12" s="20">
        <v>8</v>
      </c>
      <c r="B12" s="63" t="s">
        <v>60</v>
      </c>
      <c r="C12" s="56"/>
      <c r="D12" s="56"/>
      <c r="E12" s="64" t="s">
        <v>64</v>
      </c>
      <c r="F12" s="57"/>
    </row>
    <row r="13" spans="1:7" ht="15.75" thickBot="1" x14ac:dyDescent="0.2">
      <c r="A13" s="20">
        <v>9</v>
      </c>
      <c r="B13" s="63" t="s">
        <v>60</v>
      </c>
      <c r="C13" s="56"/>
      <c r="D13" s="56"/>
      <c r="E13" s="64" t="s">
        <v>64</v>
      </c>
      <c r="F13" s="57"/>
    </row>
    <row r="14" spans="1:7" ht="15.75" thickBot="1" x14ac:dyDescent="0.2">
      <c r="A14" s="20">
        <v>10</v>
      </c>
      <c r="B14" s="63" t="s">
        <v>60</v>
      </c>
      <c r="C14" s="56"/>
      <c r="D14" s="56"/>
      <c r="E14" s="64" t="s">
        <v>64</v>
      </c>
      <c r="F14" s="57"/>
    </row>
    <row r="15" spans="1:7" ht="15.75" thickBot="1" x14ac:dyDescent="0.2">
      <c r="A15" s="20">
        <v>11</v>
      </c>
      <c r="B15" s="63" t="s">
        <v>60</v>
      </c>
      <c r="C15" s="56"/>
      <c r="D15" s="56"/>
      <c r="E15" s="64" t="s">
        <v>64</v>
      </c>
      <c r="F15" s="57"/>
    </row>
    <row r="16" spans="1:7" ht="15.75" thickBot="1" x14ac:dyDescent="0.2">
      <c r="A16" s="20">
        <v>12</v>
      </c>
      <c r="B16" s="63" t="s">
        <v>60</v>
      </c>
      <c r="C16" s="56"/>
      <c r="D16" s="56"/>
      <c r="E16" s="64" t="s">
        <v>64</v>
      </c>
      <c r="F16" s="57"/>
    </row>
    <row r="17" spans="1:6" ht="15.75" thickBot="1" x14ac:dyDescent="0.2">
      <c r="A17" s="20">
        <v>13</v>
      </c>
      <c r="B17" s="63" t="s">
        <v>60</v>
      </c>
      <c r="C17" s="56"/>
      <c r="D17" s="56"/>
      <c r="E17" s="64" t="s">
        <v>64</v>
      </c>
      <c r="F17" s="57"/>
    </row>
    <row r="18" spans="1:6" ht="15.75" thickBot="1" x14ac:dyDescent="0.2">
      <c r="A18" s="20">
        <v>14</v>
      </c>
      <c r="B18" s="63" t="s">
        <v>60</v>
      </c>
      <c r="C18" s="56"/>
      <c r="D18" s="56"/>
      <c r="E18" s="64" t="s">
        <v>64</v>
      </c>
      <c r="F18" s="57"/>
    </row>
    <row r="19" spans="1:6" ht="15.75" thickBot="1" x14ac:dyDescent="0.2">
      <c r="A19" s="20">
        <v>15</v>
      </c>
      <c r="B19" s="63" t="s">
        <v>60</v>
      </c>
      <c r="C19" s="56"/>
      <c r="D19" s="56"/>
      <c r="E19" s="64" t="s">
        <v>64</v>
      </c>
      <c r="F19" s="57"/>
    </row>
    <row r="20" spans="1:6" ht="15.75" thickBot="1" x14ac:dyDescent="0.2">
      <c r="A20" s="20">
        <v>16</v>
      </c>
      <c r="B20" s="63" t="s">
        <v>60</v>
      </c>
      <c r="C20" s="56"/>
      <c r="D20" s="56"/>
      <c r="E20" s="64" t="s">
        <v>64</v>
      </c>
      <c r="F20" s="57"/>
    </row>
    <row r="21" spans="1:6" ht="15.75" thickBot="1" x14ac:dyDescent="0.2">
      <c r="A21" s="20">
        <v>17</v>
      </c>
      <c r="B21" s="63" t="s">
        <v>60</v>
      </c>
      <c r="C21" s="56"/>
      <c r="D21" s="56"/>
      <c r="E21" s="64" t="s">
        <v>64</v>
      </c>
      <c r="F21" s="57"/>
    </row>
    <row r="22" spans="1:6" ht="15.75" thickBot="1" x14ac:dyDescent="0.2">
      <c r="A22" s="20">
        <v>18</v>
      </c>
      <c r="B22" s="63" t="s">
        <v>60</v>
      </c>
      <c r="C22" s="56"/>
      <c r="D22" s="56"/>
      <c r="E22" s="64" t="s">
        <v>64</v>
      </c>
      <c r="F22" s="57"/>
    </row>
    <row r="23" spans="1:6" ht="15.75" thickBot="1" x14ac:dyDescent="0.2">
      <c r="A23" s="20">
        <v>19</v>
      </c>
      <c r="B23" s="63" t="s">
        <v>60</v>
      </c>
      <c r="C23" s="56"/>
      <c r="D23" s="56"/>
      <c r="E23" s="64" t="s">
        <v>64</v>
      </c>
      <c r="F23" s="57"/>
    </row>
    <row r="24" spans="1:6" ht="15.75" thickBot="1" x14ac:dyDescent="0.2">
      <c r="A24" s="20">
        <v>20</v>
      </c>
      <c r="B24" s="63" t="s">
        <v>60</v>
      </c>
      <c r="C24" s="56"/>
      <c r="D24" s="56"/>
      <c r="E24" s="64" t="s">
        <v>64</v>
      </c>
      <c r="F24" s="57"/>
    </row>
    <row r="25" spans="1:6" ht="15.75" thickBot="1" x14ac:dyDescent="0.2">
      <c r="A25" s="20">
        <v>21</v>
      </c>
      <c r="B25" s="63" t="s">
        <v>60</v>
      </c>
      <c r="C25" s="56"/>
      <c r="D25" s="56"/>
      <c r="E25" s="64" t="s">
        <v>64</v>
      </c>
      <c r="F25" s="57"/>
    </row>
    <row r="26" spans="1:6" ht="15.75" thickBot="1" x14ac:dyDescent="0.2">
      <c r="A26" s="20">
        <v>22</v>
      </c>
      <c r="B26" s="63" t="s">
        <v>60</v>
      </c>
      <c r="C26" s="56"/>
      <c r="D26" s="56"/>
      <c r="E26" s="64" t="s">
        <v>64</v>
      </c>
      <c r="F26" s="57"/>
    </row>
    <row r="27" spans="1:6" ht="15.75" thickBot="1" x14ac:dyDescent="0.2">
      <c r="A27" s="20">
        <v>23</v>
      </c>
      <c r="B27" s="63" t="s">
        <v>60</v>
      </c>
      <c r="C27" s="56"/>
      <c r="D27" s="56"/>
      <c r="E27" s="64" t="s">
        <v>64</v>
      </c>
      <c r="F27" s="57"/>
    </row>
    <row r="28" spans="1:6" ht="15.75" thickBot="1" x14ac:dyDescent="0.2">
      <c r="A28" s="20">
        <v>24</v>
      </c>
      <c r="B28" s="63" t="s">
        <v>60</v>
      </c>
      <c r="C28" s="56"/>
      <c r="D28" s="56"/>
      <c r="E28" s="64" t="s">
        <v>64</v>
      </c>
      <c r="F28" s="57"/>
    </row>
    <row r="29" spans="1:6" ht="15.75" thickBot="1" x14ac:dyDescent="0.2">
      <c r="A29" s="20">
        <v>25</v>
      </c>
      <c r="B29" s="63" t="s">
        <v>60</v>
      </c>
      <c r="C29" s="56"/>
      <c r="D29" s="56"/>
      <c r="E29" s="64" t="s">
        <v>64</v>
      </c>
      <c r="F29" s="57"/>
    </row>
    <row r="30" spans="1:6" ht="15.75" thickBot="1" x14ac:dyDescent="0.2">
      <c r="A30" s="20">
        <v>26</v>
      </c>
      <c r="B30" s="63" t="s">
        <v>60</v>
      </c>
      <c r="C30" s="56"/>
      <c r="D30" s="56"/>
      <c r="E30" s="64" t="s">
        <v>64</v>
      </c>
      <c r="F30" s="57"/>
    </row>
    <row r="31" spans="1:6" ht="15.75" thickBot="1" x14ac:dyDescent="0.2">
      <c r="A31" s="20">
        <v>27</v>
      </c>
      <c r="B31" s="63" t="s">
        <v>60</v>
      </c>
      <c r="C31" s="56"/>
      <c r="D31" s="56"/>
      <c r="E31" s="64" t="s">
        <v>64</v>
      </c>
      <c r="F31" s="57"/>
    </row>
    <row r="32" spans="1:6" ht="15.75" thickBot="1" x14ac:dyDescent="0.2">
      <c r="A32" s="20">
        <v>28</v>
      </c>
      <c r="B32" s="63" t="s">
        <v>60</v>
      </c>
      <c r="C32" s="56"/>
      <c r="D32" s="56"/>
      <c r="E32" s="64" t="s">
        <v>64</v>
      </c>
      <c r="F32" s="57"/>
    </row>
    <row r="33" spans="1:6" ht="15.75" thickBot="1" x14ac:dyDescent="0.2">
      <c r="A33" s="20">
        <v>29</v>
      </c>
      <c r="B33" s="63" t="s">
        <v>60</v>
      </c>
      <c r="C33" s="56"/>
      <c r="D33" s="56"/>
      <c r="E33" s="64" t="s">
        <v>64</v>
      </c>
      <c r="F33" s="57"/>
    </row>
    <row r="34" spans="1:6" ht="15.75" thickBot="1" x14ac:dyDescent="0.2">
      <c r="A34" s="20">
        <v>30</v>
      </c>
      <c r="B34" s="63" t="s">
        <v>60</v>
      </c>
      <c r="C34" s="56"/>
      <c r="D34" s="56"/>
      <c r="E34" s="64" t="s">
        <v>64</v>
      </c>
      <c r="F34" s="57"/>
    </row>
    <row r="35" spans="1:6" ht="15.75" thickBot="1" x14ac:dyDescent="0.2">
      <c r="A35" s="20">
        <v>31</v>
      </c>
      <c r="B35" s="63" t="s">
        <v>60</v>
      </c>
      <c r="C35" s="56"/>
      <c r="D35" s="56"/>
      <c r="E35" s="64" t="s">
        <v>64</v>
      </c>
      <c r="F35" s="57"/>
    </row>
    <row r="36" spans="1:6" ht="15.75" thickBot="1" x14ac:dyDescent="0.2">
      <c r="A36" s="20">
        <v>32</v>
      </c>
      <c r="B36" s="63" t="s">
        <v>60</v>
      </c>
      <c r="C36" s="56"/>
      <c r="D36" s="56"/>
      <c r="E36" s="64" t="s">
        <v>64</v>
      </c>
      <c r="F36" s="57"/>
    </row>
    <row r="37" spans="1:6" ht="15.75" thickBot="1" x14ac:dyDescent="0.2">
      <c r="A37" s="20">
        <v>33</v>
      </c>
      <c r="B37" s="63" t="s">
        <v>60</v>
      </c>
      <c r="C37" s="56"/>
      <c r="D37" s="56"/>
      <c r="E37" s="64" t="s">
        <v>64</v>
      </c>
      <c r="F37" s="57"/>
    </row>
    <row r="38" spans="1:6" ht="15.75" thickBot="1" x14ac:dyDescent="0.2">
      <c r="A38" s="20">
        <v>34</v>
      </c>
      <c r="B38" s="63" t="s">
        <v>60</v>
      </c>
      <c r="C38" s="56"/>
      <c r="D38" s="56"/>
      <c r="E38" s="64" t="s">
        <v>64</v>
      </c>
      <c r="F38" s="57"/>
    </row>
    <row r="39" spans="1:6" ht="15.75" thickBot="1" x14ac:dyDescent="0.2">
      <c r="A39" s="20">
        <v>35</v>
      </c>
      <c r="B39" s="63" t="s">
        <v>60</v>
      </c>
      <c r="C39" s="56"/>
      <c r="D39" s="56"/>
      <c r="E39" s="64" t="s">
        <v>64</v>
      </c>
      <c r="F39" s="57"/>
    </row>
    <row r="40" spans="1:6" ht="15.75" thickBot="1" x14ac:dyDescent="0.2">
      <c r="A40" s="20">
        <v>36</v>
      </c>
      <c r="B40" s="63" t="s">
        <v>60</v>
      </c>
      <c r="C40" s="56"/>
      <c r="D40" s="56"/>
      <c r="E40" s="64" t="s">
        <v>64</v>
      </c>
      <c r="F40" s="57"/>
    </row>
    <row r="41" spans="1:6" ht="15.75" thickBot="1" x14ac:dyDescent="0.2">
      <c r="A41" s="20">
        <v>37</v>
      </c>
      <c r="B41" s="63" t="s">
        <v>60</v>
      </c>
      <c r="C41" s="56"/>
      <c r="D41" s="56"/>
      <c r="E41" s="64" t="s">
        <v>64</v>
      </c>
      <c r="F41" s="57"/>
    </row>
    <row r="42" spans="1:6" ht="15.75" thickBot="1" x14ac:dyDescent="0.2">
      <c r="A42" s="20">
        <v>38</v>
      </c>
      <c r="B42" s="63" t="s">
        <v>60</v>
      </c>
      <c r="C42" s="56"/>
      <c r="D42" s="56"/>
      <c r="E42" s="64" t="s">
        <v>64</v>
      </c>
      <c r="F42" s="57"/>
    </row>
    <row r="43" spans="1:6" ht="15.75" thickBot="1" x14ac:dyDescent="0.2">
      <c r="A43" s="20">
        <v>39</v>
      </c>
      <c r="B43" s="63" t="s">
        <v>60</v>
      </c>
      <c r="C43" s="56"/>
      <c r="D43" s="56"/>
      <c r="E43" s="64" t="s">
        <v>64</v>
      </c>
      <c r="F43" s="57"/>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山田尚</cp:lastModifiedBy>
  <cp:lastPrinted>2022-02-10T00:19:54Z</cp:lastPrinted>
  <dcterms:created xsi:type="dcterms:W3CDTF">2021-10-14T22:12:31Z</dcterms:created>
  <dcterms:modified xsi:type="dcterms:W3CDTF">2022-03-17T23:24:03Z</dcterms:modified>
</cp:coreProperties>
</file>